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640" windowHeight="11760"/>
  </bookViews>
  <sheets>
    <sheet name="декабрь 2023" sheetId="1" r:id="rId1"/>
  </sheets>
  <definedNames>
    <definedName name="_xlnm.Print_Area" localSheetId="0">'декабрь 2023'!$A$1:$K$33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1"/>
  <c r="I26"/>
  <c r="I19"/>
  <c r="I18"/>
  <c r="I14"/>
  <c r="I8"/>
  <c r="I7"/>
  <c r="E26"/>
  <c r="F26"/>
  <c r="G26"/>
  <c r="D26"/>
  <c r="H25"/>
  <c r="H23"/>
  <c r="E20"/>
  <c r="F20"/>
  <c r="G20"/>
  <c r="D20"/>
  <c r="E11"/>
  <c r="F11"/>
  <c r="G11"/>
  <c r="D11"/>
  <c r="H19"/>
  <c r="H18"/>
  <c r="H16"/>
  <c r="H13"/>
  <c r="H10"/>
  <c r="H7"/>
  <c r="H8"/>
  <c r="H6"/>
  <c r="H26" l="1"/>
  <c r="B30" s="1"/>
  <c r="D27"/>
  <c r="E27"/>
  <c r="G27"/>
  <c r="I11"/>
  <c r="H11"/>
  <c r="H20"/>
  <c r="F27"/>
  <c r="I20"/>
  <c r="H27" l="1"/>
  <c r="D30" s="1"/>
  <c r="B33" s="1"/>
  <c r="I27"/>
</calcChain>
</file>

<file path=xl/sharedStrings.xml><?xml version="1.0" encoding="utf-8"?>
<sst xmlns="http://schemas.openxmlformats.org/spreadsheetml/2006/main" count="50" uniqueCount="45">
  <si>
    <t>№ п/п</t>
  </si>
  <si>
    <t>Специальность /Профессия</t>
  </si>
  <si>
    <t>КУРС</t>
  </si>
  <si>
    <t>Итого</t>
  </si>
  <si>
    <t>Выпуск</t>
  </si>
  <si>
    <t>по программам ППССЗ</t>
  </si>
  <si>
    <t>Техносферная безопасность и природообустройство</t>
  </si>
  <si>
    <t>20.02.02 «Защита в чрезвычайных ситуациях»</t>
  </si>
  <si>
    <t>20.02.04 «Пожарная безопасность»</t>
  </si>
  <si>
    <t>25.02.08 «Эксплуатация беспилотных авиационных систем»</t>
  </si>
  <si>
    <t>-</t>
  </si>
  <si>
    <t>Информационная безопасность</t>
  </si>
  <si>
    <t>10.02.05 Обеспечение информационной безопасности автоматизированных систем</t>
  </si>
  <si>
    <t>Итого на отделении:</t>
  </si>
  <si>
    <t>Машиностроение</t>
  </si>
  <si>
    <t>15.02.09 Аддитивные технологии</t>
  </si>
  <si>
    <r>
      <t>5.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1"/>
        <color theme="1"/>
        <rFont val="Times New Roman"/>
        <family val="1"/>
        <charset val="204"/>
      </rPr>
      <t> </t>
    </r>
  </si>
  <si>
    <t>15.02.12 Монтаж, техническое обслуживание и ремонт промышленного оборудования</t>
  </si>
  <si>
    <t>Экономика и управление</t>
  </si>
  <si>
    <r>
      <t>6.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1"/>
        <color theme="1"/>
        <rFont val="Times New Roman"/>
        <family val="1"/>
        <charset val="204"/>
      </rPr>
      <t> </t>
    </r>
  </si>
  <si>
    <t>38.02.01 Экономика и бухгалтерский учёт</t>
  </si>
  <si>
    <t>Информатика и вычислительная техника</t>
  </si>
  <si>
    <t>09.02.06 Сетевое и системное администрирование</t>
  </si>
  <si>
    <t>09.02.07 Информационные системы и программирование</t>
  </si>
  <si>
    <t>по программам ППКРС</t>
  </si>
  <si>
    <t>1.</t>
  </si>
  <si>
    <t>20.01.01 Пожарный</t>
  </si>
  <si>
    <t>2.</t>
  </si>
  <si>
    <t>38.01.01 Оператор диспетчерской (производственно-диспетчерской) службы</t>
  </si>
  <si>
    <t>Итого ППКРС:</t>
  </si>
  <si>
    <t>ИТОГО ПО КУРСАМ:</t>
  </si>
  <si>
    <t>ИТОГО:</t>
  </si>
  <si>
    <t>ППССЗ бюджет</t>
  </si>
  <si>
    <t>ППССЗ коммерция</t>
  </si>
  <si>
    <t>ППКРС бюджет</t>
  </si>
  <si>
    <t>Академ отпуск</t>
  </si>
  <si>
    <r>
      <t>7.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1"/>
        <color theme="1"/>
        <rFont val="Times New Roman"/>
        <family val="1"/>
        <charset val="204"/>
      </rPr>
      <t> </t>
    </r>
  </si>
  <si>
    <r>
      <t>8.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1"/>
        <color theme="1"/>
        <rFont val="Times New Roman"/>
        <family val="1"/>
        <charset val="204"/>
      </rPr>
      <t> </t>
    </r>
  </si>
  <si>
    <r>
      <t>9.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1"/>
        <color theme="1"/>
        <rFont val="Times New Roman"/>
        <family val="1"/>
        <charset val="204"/>
      </rPr>
      <t> </t>
    </r>
  </si>
  <si>
    <t>10.</t>
  </si>
  <si>
    <t>11.</t>
  </si>
  <si>
    <t xml:space="preserve">   -</t>
  </si>
  <si>
    <t>Контингент ХТТБПТ на 01.11.2024года</t>
  </si>
  <si>
    <r>
      <t>3.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1"/>
        <color theme="1"/>
        <rFont val="Times New Roman"/>
        <family val="1"/>
        <charset val="204"/>
      </rPr>
      <t> </t>
    </r>
  </si>
  <si>
    <r>
      <t>4.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1"/>
        <color theme="1"/>
        <rFont val="Times New Roman"/>
        <family val="1"/>
        <charset val="204"/>
      </rPr>
      <t> </t>
    </r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</si>
</sst>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u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vertical="top" wrapText="1"/>
    </xf>
    <xf numFmtId="0" fontId="3" fillId="0" borderId="3" xfId="0" applyFont="1" applyBorder="1" applyAlignment="1">
      <alignment horizontal="left" vertical="top" wrapText="1" indent="5"/>
    </xf>
    <xf numFmtId="0" fontId="3" fillId="0" borderId="5" xfId="0" applyFont="1" applyBorder="1" applyAlignment="1">
      <alignment vertical="top" wrapText="1"/>
    </xf>
    <xf numFmtId="0" fontId="3" fillId="3" borderId="5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left" wrapText="1" indent="5"/>
    </xf>
    <xf numFmtId="0" fontId="3" fillId="0" borderId="5" xfId="0" applyFont="1" applyBorder="1" applyAlignment="1">
      <alignment wrapText="1"/>
    </xf>
    <xf numFmtId="0" fontId="3" fillId="3" borderId="5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5" borderId="1" xfId="0" applyFont="1" applyFill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5" borderId="1" xfId="0" applyFont="1" applyFill="1" applyBorder="1" applyAlignment="1">
      <alignment horizontal="center" vertical="top" wrapText="1"/>
    </xf>
    <xf numFmtId="0" fontId="6" fillId="0" borderId="6" xfId="0" applyFont="1" applyBorder="1" applyAlignment="1">
      <alignment horizontal="center" wrapText="1"/>
    </xf>
    <xf numFmtId="0" fontId="6" fillId="5" borderId="1" xfId="0" applyFont="1" applyFill="1" applyBorder="1" applyAlignment="1">
      <alignment horizontal="center"/>
    </xf>
    <xf numFmtId="0" fontId="2" fillId="0" borderId="8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4" borderId="8" xfId="0" applyFont="1" applyFill="1" applyBorder="1" applyAlignment="1">
      <alignment horizontal="right" vertical="top" wrapText="1"/>
    </xf>
    <xf numFmtId="0" fontId="2" fillId="4" borderId="4" xfId="0" applyFont="1" applyFill="1" applyBorder="1" applyAlignment="1">
      <alignment horizontal="right" vertical="top" wrapText="1"/>
    </xf>
    <xf numFmtId="0" fontId="5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2" fillId="2" borderId="8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vertical="top" wrapText="1"/>
    </xf>
    <xf numFmtId="0" fontId="2" fillId="0" borderId="6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5" xfId="0" applyFont="1" applyFill="1" applyBorder="1" applyAlignment="1">
      <alignment vertical="top" wrapText="1"/>
    </xf>
    <xf numFmtId="0" fontId="3" fillId="0" borderId="3" xfId="0" applyFont="1" applyFill="1" applyBorder="1" applyAlignment="1">
      <alignment horizontal="left" vertical="top" wrapText="1" indent="5"/>
    </xf>
    <xf numFmtId="0" fontId="3" fillId="0" borderId="5" xfId="0" applyFont="1" applyFill="1" applyBorder="1" applyAlignment="1">
      <alignment vertical="top" wrapText="1"/>
    </xf>
    <xf numFmtId="0" fontId="3" fillId="0" borderId="5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left" wrapText="1" indent="5"/>
    </xf>
    <xf numFmtId="0" fontId="3" fillId="0" borderId="5" xfId="0" applyFont="1" applyFill="1" applyBorder="1" applyAlignment="1">
      <alignment wrapText="1"/>
    </xf>
    <xf numFmtId="0" fontId="2" fillId="0" borderId="8" xfId="0" applyFont="1" applyFill="1" applyBorder="1" applyAlignment="1">
      <alignment horizontal="right" vertical="top" wrapText="1"/>
    </xf>
    <xf numFmtId="0" fontId="2" fillId="0" borderId="4" xfId="0" applyFont="1" applyFill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33"/>
  <sheetViews>
    <sheetView tabSelected="1" view="pageBreakPreview" zoomScaleSheetLayoutView="100" workbookViewId="0">
      <selection activeCell="J14" sqref="J14"/>
    </sheetView>
  </sheetViews>
  <sheetFormatPr defaultRowHeight="15"/>
  <cols>
    <col min="2" max="2" width="11.140625" customWidth="1"/>
    <col min="3" max="3" width="53" customWidth="1"/>
    <col min="9" max="9" width="12.42578125" customWidth="1"/>
  </cols>
  <sheetData>
    <row r="1" spans="2:9" ht="16.5" thickBot="1">
      <c r="B1" s="34" t="s">
        <v>42</v>
      </c>
      <c r="C1" s="34"/>
      <c r="D1" s="34"/>
      <c r="E1" s="34"/>
      <c r="F1" s="34"/>
      <c r="G1" s="34"/>
      <c r="H1" s="34"/>
      <c r="I1" s="34"/>
    </row>
    <row r="2" spans="2:9" ht="17.25" customHeight="1" thickBot="1">
      <c r="B2" s="29" t="s">
        <v>0</v>
      </c>
      <c r="C2" s="29" t="s">
        <v>1</v>
      </c>
      <c r="D2" s="31" t="s">
        <v>2</v>
      </c>
      <c r="E2" s="32"/>
      <c r="F2" s="32"/>
      <c r="G2" s="33"/>
      <c r="H2" s="29" t="s">
        <v>3</v>
      </c>
      <c r="I2" s="29" t="s">
        <v>4</v>
      </c>
    </row>
    <row r="3" spans="2:9" ht="15.75" thickBot="1">
      <c r="B3" s="30"/>
      <c r="C3" s="30"/>
      <c r="D3" s="1">
        <v>1</v>
      </c>
      <c r="E3" s="1">
        <v>2</v>
      </c>
      <c r="F3" s="1">
        <v>3</v>
      </c>
      <c r="G3" s="1">
        <v>4</v>
      </c>
      <c r="H3" s="30"/>
      <c r="I3" s="30"/>
    </row>
    <row r="4" spans="2:9" ht="15.75" thickBot="1">
      <c r="B4" s="35" t="s">
        <v>5</v>
      </c>
      <c r="C4" s="36"/>
      <c r="D4" s="36"/>
      <c r="E4" s="36"/>
      <c r="F4" s="36"/>
      <c r="G4" s="36"/>
      <c r="H4" s="36"/>
      <c r="I4" s="37"/>
    </row>
    <row r="5" spans="2:9" ht="15.75" thickBot="1">
      <c r="B5" s="38" t="s">
        <v>6</v>
      </c>
      <c r="C5" s="39"/>
      <c r="D5" s="39"/>
      <c r="E5" s="39"/>
      <c r="F5" s="39"/>
      <c r="G5" s="39"/>
      <c r="H5" s="40"/>
      <c r="I5" s="41"/>
    </row>
    <row r="6" spans="2:9" ht="18" customHeight="1" thickBot="1">
      <c r="B6" s="42" t="s">
        <v>25</v>
      </c>
      <c r="C6" s="43" t="s">
        <v>7</v>
      </c>
      <c r="D6" s="44">
        <v>25</v>
      </c>
      <c r="E6" s="44">
        <v>44</v>
      </c>
      <c r="F6" s="44">
        <v>23</v>
      </c>
      <c r="G6" s="45" t="s">
        <v>41</v>
      </c>
      <c r="H6" s="46">
        <f>SUM(D6:G6)</f>
        <v>92</v>
      </c>
      <c r="I6" s="44">
        <v>26</v>
      </c>
    </row>
    <row r="7" spans="2:9" ht="19.5" customHeight="1" thickBot="1">
      <c r="B7" s="42" t="s">
        <v>27</v>
      </c>
      <c r="C7" s="43" t="s">
        <v>8</v>
      </c>
      <c r="D7" s="44">
        <v>49</v>
      </c>
      <c r="E7" s="44">
        <v>46</v>
      </c>
      <c r="F7" s="44">
        <v>51</v>
      </c>
      <c r="G7" s="44">
        <v>48</v>
      </c>
      <c r="H7" s="46">
        <f t="shared" ref="H7:H8" si="0">SUM(D7:G7)</f>
        <v>194</v>
      </c>
      <c r="I7" s="44">
        <f>SUM(G7)</f>
        <v>48</v>
      </c>
    </row>
    <row r="8" spans="2:9" ht="31.5" customHeight="1" thickBot="1">
      <c r="B8" s="42" t="s">
        <v>43</v>
      </c>
      <c r="C8" s="43" t="s">
        <v>9</v>
      </c>
      <c r="D8" s="44">
        <v>47</v>
      </c>
      <c r="E8" s="44">
        <v>25</v>
      </c>
      <c r="F8" s="44">
        <v>25</v>
      </c>
      <c r="G8" s="44">
        <v>25</v>
      </c>
      <c r="H8" s="46">
        <f t="shared" si="0"/>
        <v>122</v>
      </c>
      <c r="I8" s="44">
        <f>SUM(G8)</f>
        <v>25</v>
      </c>
    </row>
    <row r="9" spans="2:9" ht="15.75" thickBot="1">
      <c r="B9" s="38" t="s">
        <v>11</v>
      </c>
      <c r="C9" s="39"/>
      <c r="D9" s="39"/>
      <c r="E9" s="39"/>
      <c r="F9" s="39"/>
      <c r="G9" s="39"/>
      <c r="H9" s="40"/>
      <c r="I9" s="41"/>
    </row>
    <row r="10" spans="2:9" ht="30.75" customHeight="1" thickBot="1">
      <c r="B10" s="47" t="s">
        <v>44</v>
      </c>
      <c r="C10" s="48" t="s">
        <v>12</v>
      </c>
      <c r="D10" s="44">
        <v>50</v>
      </c>
      <c r="E10" s="44">
        <v>24</v>
      </c>
      <c r="F10" s="44">
        <v>24</v>
      </c>
      <c r="G10" s="44">
        <v>37</v>
      </c>
      <c r="H10" s="46">
        <f>SUM(D10:G10)</f>
        <v>135</v>
      </c>
      <c r="I10" s="44">
        <v>24</v>
      </c>
    </row>
    <row r="11" spans="2:9" ht="18" customHeight="1" thickBot="1">
      <c r="B11" s="49" t="s">
        <v>13</v>
      </c>
      <c r="C11" s="50"/>
      <c r="D11" s="46">
        <f>SUM(D6:D8,D10)</f>
        <v>171</v>
      </c>
      <c r="E11" s="46">
        <f t="shared" ref="E11:H11" si="1">SUM(E6:E8,E10)</f>
        <v>139</v>
      </c>
      <c r="F11" s="46">
        <f t="shared" si="1"/>
        <v>123</v>
      </c>
      <c r="G11" s="46">
        <f t="shared" si="1"/>
        <v>110</v>
      </c>
      <c r="H11" s="46">
        <f t="shared" si="1"/>
        <v>543</v>
      </c>
      <c r="I11" s="46">
        <f>SUM(I6,I7,I8,I10)</f>
        <v>123</v>
      </c>
    </row>
    <row r="12" spans="2:9" ht="15.75" thickBot="1">
      <c r="B12" s="23" t="s">
        <v>14</v>
      </c>
      <c r="C12" s="24"/>
      <c r="D12" s="24"/>
      <c r="E12" s="24"/>
      <c r="F12" s="24"/>
      <c r="G12" s="24"/>
      <c r="H12" s="25"/>
      <c r="I12" s="2"/>
    </row>
    <row r="13" spans="2:9" ht="16.5" customHeight="1" thickBot="1">
      <c r="B13" s="3" t="s">
        <v>16</v>
      </c>
      <c r="C13" s="8" t="s">
        <v>15</v>
      </c>
      <c r="D13" s="5">
        <v>25</v>
      </c>
      <c r="E13" s="5">
        <v>25</v>
      </c>
      <c r="F13" s="5">
        <v>25</v>
      </c>
      <c r="G13" s="5">
        <v>20</v>
      </c>
      <c r="H13" s="6">
        <f>SUM(D13:G13)</f>
        <v>95</v>
      </c>
      <c r="I13" s="5">
        <v>45</v>
      </c>
    </row>
    <row r="14" spans="2:9" ht="30.75" customHeight="1" thickBot="1">
      <c r="B14" s="3" t="s">
        <v>19</v>
      </c>
      <c r="C14" s="8" t="s">
        <v>17</v>
      </c>
      <c r="D14" s="14">
        <v>25</v>
      </c>
      <c r="E14" s="14">
        <v>22</v>
      </c>
      <c r="F14" s="14"/>
      <c r="G14" s="14">
        <v>22</v>
      </c>
      <c r="H14" s="15">
        <v>69</v>
      </c>
      <c r="I14" s="14">
        <f>SUM(G14)</f>
        <v>22</v>
      </c>
    </row>
    <row r="15" spans="2:9" ht="15.75" thickBot="1">
      <c r="B15" s="23" t="s">
        <v>18</v>
      </c>
      <c r="C15" s="24"/>
      <c r="D15" s="24"/>
      <c r="E15" s="24"/>
      <c r="F15" s="24"/>
      <c r="G15" s="24"/>
      <c r="H15" s="25"/>
      <c r="I15" s="2"/>
    </row>
    <row r="16" spans="2:9" ht="20.25" customHeight="1" thickBot="1">
      <c r="B16" s="3" t="s">
        <v>36</v>
      </c>
      <c r="C16" s="8" t="s">
        <v>20</v>
      </c>
      <c r="D16" s="9">
        <v>25</v>
      </c>
      <c r="E16" s="9">
        <v>44</v>
      </c>
      <c r="F16" s="9">
        <v>33</v>
      </c>
      <c r="G16" s="14" t="s">
        <v>10</v>
      </c>
      <c r="H16" s="10">
        <f>SUM(D16:G16)</f>
        <v>102</v>
      </c>
      <c r="I16" s="9">
        <v>54</v>
      </c>
    </row>
    <row r="17" spans="2:9" ht="15.75" thickBot="1">
      <c r="B17" s="23" t="s">
        <v>21</v>
      </c>
      <c r="C17" s="24"/>
      <c r="D17" s="24"/>
      <c r="E17" s="24"/>
      <c r="F17" s="24"/>
      <c r="G17" s="24"/>
      <c r="H17" s="25"/>
      <c r="I17" s="2"/>
    </row>
    <row r="18" spans="2:9" ht="18.75" customHeight="1" thickBot="1">
      <c r="B18" s="3" t="s">
        <v>37</v>
      </c>
      <c r="C18" s="8" t="s">
        <v>22</v>
      </c>
      <c r="D18" s="5">
        <v>25</v>
      </c>
      <c r="E18" s="5">
        <v>48</v>
      </c>
      <c r="F18" s="5">
        <v>22</v>
      </c>
      <c r="G18" s="5">
        <v>23</v>
      </c>
      <c r="H18" s="6">
        <f>SUM(D18:G18)</f>
        <v>118</v>
      </c>
      <c r="I18" s="5">
        <f>SUM(G18)</f>
        <v>23</v>
      </c>
    </row>
    <row r="19" spans="2:9" ht="34.5" customHeight="1" thickBot="1">
      <c r="B19" s="7" t="s">
        <v>38</v>
      </c>
      <c r="C19" s="8" t="s">
        <v>23</v>
      </c>
      <c r="D19" s="5">
        <v>50</v>
      </c>
      <c r="E19" s="5">
        <v>49</v>
      </c>
      <c r="F19" s="5">
        <v>68</v>
      </c>
      <c r="G19" s="5">
        <v>19</v>
      </c>
      <c r="H19" s="6">
        <f>SUM(D19:G19)</f>
        <v>186</v>
      </c>
      <c r="I19" s="5">
        <f>SUM(G19)</f>
        <v>19</v>
      </c>
    </row>
    <row r="20" spans="2:9" ht="18" customHeight="1" thickBot="1">
      <c r="B20" s="26" t="s">
        <v>13</v>
      </c>
      <c r="C20" s="27"/>
      <c r="D20" s="11">
        <f>SUM(D13:D14,D16,D18:D19)</f>
        <v>150</v>
      </c>
      <c r="E20" s="11">
        <f t="shared" ref="E20:H20" si="2">SUM(E13:E14,E16,E18:E19)</f>
        <v>188</v>
      </c>
      <c r="F20" s="11">
        <f t="shared" si="2"/>
        <v>148</v>
      </c>
      <c r="G20" s="11">
        <f t="shared" si="2"/>
        <v>84</v>
      </c>
      <c r="H20" s="11">
        <f t="shared" si="2"/>
        <v>570</v>
      </c>
      <c r="I20" s="11">
        <f>SUM(I13,I14,I16,I18,I19)</f>
        <v>163</v>
      </c>
    </row>
    <row r="21" spans="2:9" ht="15.75" thickBot="1">
      <c r="B21" s="35" t="s">
        <v>24</v>
      </c>
      <c r="C21" s="36"/>
      <c r="D21" s="36"/>
      <c r="E21" s="36"/>
      <c r="F21" s="36"/>
      <c r="G21" s="36"/>
      <c r="H21" s="36"/>
      <c r="I21" s="37"/>
    </row>
    <row r="22" spans="2:9" ht="15.75" thickBot="1">
      <c r="B22" s="23" t="s">
        <v>6</v>
      </c>
      <c r="C22" s="24"/>
      <c r="D22" s="24"/>
      <c r="E22" s="24"/>
      <c r="F22" s="24"/>
      <c r="G22" s="24"/>
      <c r="H22" s="25"/>
      <c r="I22" s="2"/>
    </row>
    <row r="23" spans="2:9" ht="17.25" customHeight="1" thickBot="1">
      <c r="B23" s="12" t="s">
        <v>39</v>
      </c>
      <c r="C23" s="4" t="s">
        <v>26</v>
      </c>
      <c r="D23" s="9">
        <v>25</v>
      </c>
      <c r="E23" s="9">
        <v>22</v>
      </c>
      <c r="F23" s="9">
        <v>22</v>
      </c>
      <c r="G23" s="14" t="s">
        <v>10</v>
      </c>
      <c r="H23" s="10">
        <f>SUM(D23:G23)</f>
        <v>69</v>
      </c>
      <c r="I23" s="9">
        <v>24</v>
      </c>
    </row>
    <row r="24" spans="2:9" ht="15.75" thickBot="1">
      <c r="B24" s="23" t="s">
        <v>18</v>
      </c>
      <c r="C24" s="24"/>
      <c r="D24" s="24"/>
      <c r="E24" s="24"/>
      <c r="F24" s="24"/>
      <c r="G24" s="24"/>
      <c r="H24" s="25"/>
      <c r="I24" s="4"/>
    </row>
    <row r="25" spans="2:9" ht="33" customHeight="1" thickBot="1">
      <c r="B25" s="12" t="s">
        <v>40</v>
      </c>
      <c r="C25" s="8" t="s">
        <v>28</v>
      </c>
      <c r="D25" s="9">
        <v>25</v>
      </c>
      <c r="E25" s="9">
        <v>25</v>
      </c>
      <c r="F25" s="9">
        <v>28</v>
      </c>
      <c r="G25" s="14" t="s">
        <v>10</v>
      </c>
      <c r="H25" s="10">
        <f>SUM(D25:G25)</f>
        <v>78</v>
      </c>
      <c r="I25" s="9">
        <f>SUM(F25)</f>
        <v>28</v>
      </c>
    </row>
    <row r="26" spans="2:9" ht="15.75" thickBot="1">
      <c r="B26" s="26" t="s">
        <v>29</v>
      </c>
      <c r="C26" s="27"/>
      <c r="D26" s="11">
        <f>SUM(D23,D25)</f>
        <v>50</v>
      </c>
      <c r="E26" s="11">
        <f t="shared" ref="E26:I26" si="3">SUM(E23,E25)</f>
        <v>47</v>
      </c>
      <c r="F26" s="11">
        <f t="shared" si="3"/>
        <v>50</v>
      </c>
      <c r="G26" s="11">
        <f t="shared" si="3"/>
        <v>0</v>
      </c>
      <c r="H26" s="11">
        <f t="shared" si="3"/>
        <v>147</v>
      </c>
      <c r="I26" s="11">
        <f t="shared" si="3"/>
        <v>52</v>
      </c>
    </row>
    <row r="27" spans="2:9" ht="21.75" customHeight="1" thickBot="1">
      <c r="B27" s="23" t="s">
        <v>30</v>
      </c>
      <c r="C27" s="25"/>
      <c r="D27" s="13">
        <f t="shared" ref="D27:I27" si="4">SUM(D11,D20,D26)</f>
        <v>371</v>
      </c>
      <c r="E27" s="13">
        <f t="shared" si="4"/>
        <v>374</v>
      </c>
      <c r="F27" s="13">
        <f t="shared" si="4"/>
        <v>321</v>
      </c>
      <c r="G27" s="13">
        <f t="shared" si="4"/>
        <v>194</v>
      </c>
      <c r="H27" s="13">
        <f t="shared" si="4"/>
        <v>1260</v>
      </c>
      <c r="I27" s="13">
        <f t="shared" si="4"/>
        <v>338</v>
      </c>
    </row>
    <row r="28" spans="2:9" ht="21" thickBot="1">
      <c r="B28" s="28" t="s">
        <v>31</v>
      </c>
      <c r="C28" s="28"/>
      <c r="D28" s="28"/>
      <c r="E28" s="28"/>
      <c r="F28" s="28"/>
      <c r="G28" s="28"/>
      <c r="H28" s="28"/>
      <c r="I28" s="28"/>
    </row>
    <row r="29" spans="2:9" ht="19.5" thickBot="1">
      <c r="B29" s="20" t="s">
        <v>34</v>
      </c>
      <c r="C29" s="20"/>
      <c r="D29" s="20" t="s">
        <v>32</v>
      </c>
      <c r="E29" s="20"/>
      <c r="F29" s="20"/>
      <c r="G29" s="22" t="s">
        <v>33</v>
      </c>
      <c r="H29" s="22"/>
      <c r="I29" s="22"/>
    </row>
    <row r="30" spans="2:9" ht="19.5" thickBot="1">
      <c r="B30" s="16">
        <f>H26</f>
        <v>147</v>
      </c>
      <c r="C30" s="16"/>
      <c r="D30" s="16">
        <f>H27-H26</f>
        <v>1113</v>
      </c>
      <c r="E30" s="16"/>
      <c r="F30" s="16"/>
      <c r="G30" s="16"/>
      <c r="H30" s="16"/>
      <c r="I30" s="16"/>
    </row>
    <row r="31" spans="2:9" ht="19.5" thickBot="1">
      <c r="B31" s="17" t="s">
        <v>35</v>
      </c>
      <c r="C31" s="17"/>
      <c r="D31" s="16"/>
      <c r="E31" s="16"/>
      <c r="F31" s="16"/>
      <c r="G31" s="16"/>
      <c r="H31" s="16"/>
      <c r="I31" s="16"/>
    </row>
    <row r="32" spans="2:9" ht="19.5" thickBot="1">
      <c r="B32" s="18">
        <v>14</v>
      </c>
      <c r="C32" s="19"/>
      <c r="D32" s="18"/>
      <c r="E32" s="21"/>
      <c r="F32" s="21"/>
      <c r="G32" s="21"/>
      <c r="H32" s="21"/>
      <c r="I32" s="19"/>
    </row>
    <row r="33" spans="2:9" ht="19.5" thickBot="1">
      <c r="B33" s="16">
        <f>SUM(B30,D30)</f>
        <v>1260</v>
      </c>
      <c r="C33" s="16"/>
      <c r="D33" s="16"/>
      <c r="E33" s="16"/>
      <c r="F33" s="16"/>
      <c r="G33" s="16"/>
      <c r="H33" s="16"/>
      <c r="I33" s="16"/>
    </row>
  </sheetData>
  <mergeCells count="31">
    <mergeCell ref="C2:C3"/>
    <mergeCell ref="D2:G2"/>
    <mergeCell ref="B1:I1"/>
    <mergeCell ref="B27:C27"/>
    <mergeCell ref="B9:H9"/>
    <mergeCell ref="B12:H12"/>
    <mergeCell ref="H2:H3"/>
    <mergeCell ref="B17:H17"/>
    <mergeCell ref="B2:B3"/>
    <mergeCell ref="B20:C20"/>
    <mergeCell ref="B21:I21"/>
    <mergeCell ref="B22:H22"/>
    <mergeCell ref="I2:I3"/>
    <mergeCell ref="B4:I4"/>
    <mergeCell ref="B5:H5"/>
    <mergeCell ref="B11:C11"/>
    <mergeCell ref="B15:H15"/>
    <mergeCell ref="B24:H24"/>
    <mergeCell ref="B26:C26"/>
    <mergeCell ref="B30:C30"/>
    <mergeCell ref="B28:I28"/>
    <mergeCell ref="G31:I31"/>
    <mergeCell ref="B33:I33"/>
    <mergeCell ref="B31:C31"/>
    <mergeCell ref="B32:C32"/>
    <mergeCell ref="B29:C29"/>
    <mergeCell ref="D32:I32"/>
    <mergeCell ref="D29:F29"/>
    <mergeCell ref="G29:I29"/>
    <mergeCell ref="D30:I30"/>
    <mergeCell ref="D31:F31"/>
  </mergeCells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  <colBreaks count="1" manualBreakCount="1">
    <brk id="13" max="3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декабрь 2023</vt:lpstr>
      <vt:lpstr>'декабрь 2023'!Область_печати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2024-11-01T05:20:13Z</dcterms:modified>
</cp:coreProperties>
</file>